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jmdelta.just.sise/dhs/webdav/9b3c4b419a79d164f04b6c1e15165c17ffde98d6/49008056514/7d207827-fc62-4e68-be3e-d4e0895eb892/"/>
    </mc:Choice>
  </mc:AlternateContent>
  <xr:revisionPtr revIDLastSave="0" documentId="13_ncr:1_{A327506F-6144-4B4D-BCEE-D067959AB466}" xr6:coauthVersionLast="47" xr6:coauthVersionMax="47" xr10:uidLastSave="{00000000-0000-0000-0000-000000000000}"/>
  <bookViews>
    <workbookView xWindow="-118" yWindow="-118" windowWidth="25370" windowHeight="13667" xr2:uid="{B5AE3E6D-D575-4A03-B96E-907D2B6483AE}"/>
  </bookViews>
  <sheets>
    <sheet name="Lisa 1. 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E16" i="3"/>
  <c r="E10" i="3"/>
  <c r="E11" i="3"/>
  <c r="E28" i="3"/>
  <c r="E25" i="3" l="1"/>
  <c r="E24" i="3"/>
  <c r="E26" i="3"/>
  <c r="E14" i="3"/>
  <c r="E13" i="3"/>
  <c r="E23" i="3"/>
  <c r="E22" i="3"/>
  <c r="E21" i="3"/>
  <c r="E20" i="3"/>
  <c r="E19" i="3"/>
  <c r="E18" i="3"/>
  <c r="E17" i="3"/>
  <c r="E15" i="3"/>
  <c r="E12" i="3"/>
</calcChain>
</file>

<file path=xl/sharedStrings.xml><?xml version="1.0" encoding="utf-8"?>
<sst xmlns="http://schemas.openxmlformats.org/spreadsheetml/2006/main" count="153" uniqueCount="75">
  <si>
    <t>2025. a käskkirja nr</t>
  </si>
  <si>
    <t>Lisa 1</t>
  </si>
  <si>
    <t>Justiits- ja Digiministeeriumi 2025. aasta eelarve</t>
  </si>
  <si>
    <t>Eelarve liik</t>
  </si>
  <si>
    <t>Eelarve konto</t>
  </si>
  <si>
    <t>Objekt</t>
  </si>
  <si>
    <t xml:space="preserve">2025. a eelarve </t>
  </si>
  <si>
    <t>Justiits- ja Digiministeerium</t>
  </si>
  <si>
    <t>TULUD</t>
  </si>
  <si>
    <t>KULUD</t>
  </si>
  <si>
    <t>Tulemusvaldkond: Õigusriik</t>
  </si>
  <si>
    <t>Programmi tegevus: Karistuste täideviimise korraldamine</t>
  </si>
  <si>
    <t>Programmi tegevus: Konkurentsivõimelise ärikeskkonna tagamine</t>
  </si>
  <si>
    <t xml:space="preserve">Programmi tegevus: Kriminaalpoliitika kujundamine ja elluviimine, sh ennetus </t>
  </si>
  <si>
    <t>Programmi tegevus: Õigusemõistmise ja õigusteenuste tagamine</t>
  </si>
  <si>
    <t>Programmi tegevus: Õigusriigi ja õigusloome kvaliteedi tagamine</t>
  </si>
  <si>
    <t>Tulemusvaldkond: Digiühiskond</t>
  </si>
  <si>
    <t>Programmi tegevus: 5G-taristu ja -teenuste arendamine</t>
  </si>
  <si>
    <t>Programmi tegevus: Digiriigi alusbaasi kindlustamine</t>
  </si>
  <si>
    <t>Programmi tegevus: Digiriigi arenguhüpped</t>
  </si>
  <si>
    <t>Programmi tegevus: Riikliku küberturvalisuse juhtimine ja koordineerimine</t>
  </si>
  <si>
    <t>Programmi tegevus: Sidevaldkonna regulatiivse keskkonna tagamine</t>
  </si>
  <si>
    <t>Programmi tegevus: Suundumuste, riskide ja mõjude analüüsivõime arendamine</t>
  </si>
  <si>
    <t>Programmi tegevus: Väga suure läbilaskevõimega juurdepääsuvõrkude väljaarendamine</t>
  </si>
  <si>
    <t>Käibemaks</t>
  </si>
  <si>
    <t>INVESTEERINGUD</t>
  </si>
  <si>
    <t>sh investeeringute käibemaks</t>
  </si>
  <si>
    <t>Toetused</t>
  </si>
  <si>
    <t>Sotsiaaltoetused, sh</t>
  </si>
  <si>
    <t>Karistuste täideviimise korraldamine</t>
  </si>
  <si>
    <t>Kriminaalpoliitika kujundamine ja elluviimine, sh ennetus</t>
  </si>
  <si>
    <t>Õigusriigi ja õigusloome kvaliteedi tagamine</t>
  </si>
  <si>
    <t>Sihtotstarbelised toetused, sh</t>
  </si>
  <si>
    <t>Õigusemõistmise ja õigusteenuste tagamine</t>
  </si>
  <si>
    <t>Digiriigi alusbaasi kindlustamine</t>
  </si>
  <si>
    <t>IT investeeringu toetus, sh</t>
  </si>
  <si>
    <t>IN002000</t>
  </si>
  <si>
    <t>Liikmemaksud, sh</t>
  </si>
  <si>
    <t>SE000003</t>
  </si>
  <si>
    <t>Konkurentsivõimelise ärikeskkonna tagamine</t>
  </si>
  <si>
    <t>Riikliku küberturvalisuse juhtimine ja koordineerimine</t>
  </si>
  <si>
    <t>Sidevaldkonna regulatiivse keskkonna tagamine</t>
  </si>
  <si>
    <t>Õigusabi ja Advokatuuri poolt avalik-õiguslike ülesannete täitmine</t>
  </si>
  <si>
    <t>SE030002</t>
  </si>
  <si>
    <t>Tööjõukulud</t>
  </si>
  <si>
    <t>Kindlaksmääratud tööjõukulud, sh</t>
  </si>
  <si>
    <t>5G-taristu ja -teenuste arendamine</t>
  </si>
  <si>
    <t>Digiriigi arenguhüpped</t>
  </si>
  <si>
    <t>Suundumuste, riskide ja mõjude analüüsivõime arendamine</t>
  </si>
  <si>
    <t>Väga suure läbilaskevõimega juurdepääsuvõrkude väljaarendamine</t>
  </si>
  <si>
    <t>Tegevuskulud, v.a tööjõukulud</t>
  </si>
  <si>
    <t>Majandamiskulud, sh</t>
  </si>
  <si>
    <t>RKAS, sh</t>
  </si>
  <si>
    <t>SE000028</t>
  </si>
  <si>
    <t>Välistoetuse riigieelarvelise kaasfinantseerimine toetuse vahendamisel</t>
  </si>
  <si>
    <t>Välistoetus ning sellest sõltuvad vahendid</t>
  </si>
  <si>
    <t>Toetused, sh</t>
  </si>
  <si>
    <t>IT-investeeringud</t>
  </si>
  <si>
    <t>  Vahendatud välistoetus ja sellest sõltuvad kulud</t>
  </si>
  <si>
    <t>Investeeringutoetused, sh</t>
  </si>
  <si>
    <t>IN030992</t>
  </si>
  <si>
    <t>IN030091</t>
  </si>
  <si>
    <t>CO2 kvooditulust rahastatav investeering, sh</t>
  </si>
  <si>
    <t>IN000035</t>
  </si>
  <si>
    <t>Amortisatsioon, sh</t>
  </si>
  <si>
    <t>Käibemaks RKAS</t>
  </si>
  <si>
    <t>Kohtute reserv</t>
  </si>
  <si>
    <t>Arvestuslikud tööjõukulud</t>
  </si>
  <si>
    <t>SE030003</t>
  </si>
  <si>
    <t>Majandamiskulud</t>
  </si>
  <si>
    <t>Vanglate reserv</t>
  </si>
  <si>
    <t>sh majandamiskulude käibemaks</t>
  </si>
  <si>
    <t>Investeeringud</t>
  </si>
  <si>
    <t>IN004000</t>
  </si>
  <si>
    <t>Investeeringute käibemaks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</si>
</sst>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"/>
    <numFmt numFmtId="166" formatCode="#,##0.0"/>
  </numFmts>
  <fonts count="39" x14ac:knownFonts="1">
    <font>
      <sz val="11"/>
      <color theme="1"/>
      <name val="Aptos Narrow"/>
      <family val="2"/>
      <charset val="186"/>
      <scheme val="minor"/>
    </font>
    <font>
      <i/>
      <sz val="9"/>
      <color rgb="FF000000"/>
      <name val="Calibri"/>
      <family val="2"/>
      <charset val="186"/>
    </font>
    <font>
      <sz val="10"/>
      <color rgb="FF000000"/>
      <name val="Calibri"/>
      <family val="2"/>
      <charset val="186"/>
    </font>
    <font>
      <sz val="12"/>
      <color rgb="FF000000"/>
      <name val="Calibri"/>
      <family val="2"/>
      <charset val="186"/>
    </font>
    <font>
      <b/>
      <sz val="10"/>
      <color rgb="FF000000"/>
      <name val="Calibri"/>
      <family val="2"/>
      <charset val="186"/>
    </font>
    <font>
      <sz val="10"/>
      <name val="Calibri"/>
      <family val="2"/>
      <charset val="186"/>
    </font>
    <font>
      <b/>
      <sz val="13"/>
      <color rgb="FF000000"/>
      <name val="Calibri"/>
      <family val="2"/>
      <charset val="186"/>
    </font>
    <font>
      <sz val="13"/>
      <color rgb="FF00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3"/>
      <name val="Calibri"/>
      <family val="2"/>
      <charset val="186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u/>
      <sz val="10"/>
      <name val="Calibri"/>
      <family val="2"/>
      <charset val="186"/>
    </font>
    <font>
      <b/>
      <sz val="10"/>
      <name val="Calibri"/>
      <family val="2"/>
      <charset val="186"/>
    </font>
    <font>
      <b/>
      <sz val="9"/>
      <name val="Calibri"/>
      <family val="2"/>
      <charset val="186"/>
    </font>
    <font>
      <i/>
      <sz val="9"/>
      <name val="Calibri"/>
      <family val="2"/>
      <charset val="186"/>
    </font>
    <font>
      <sz val="10"/>
      <color rgb="FFA5A5A5"/>
      <name val="Calibri"/>
      <family val="2"/>
    </font>
    <font>
      <i/>
      <sz val="10"/>
      <color rgb="FF000000"/>
      <name val="Calibri"/>
      <family val="2"/>
      <charset val="186"/>
    </font>
    <font>
      <b/>
      <u/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i/>
      <sz val="11"/>
      <name val="Calibri"/>
      <family val="2"/>
      <charset val="186"/>
    </font>
    <font>
      <b/>
      <sz val="11"/>
      <name val="Calibri"/>
      <family val="2"/>
      <charset val="186"/>
    </font>
    <font>
      <i/>
      <sz val="8"/>
      <name val="Calibri"/>
      <family val="2"/>
      <charset val="186"/>
    </font>
    <font>
      <sz val="10"/>
      <color rgb="FF000000"/>
      <name val="Calibri"/>
      <family val="2"/>
    </font>
    <font>
      <b/>
      <sz val="10"/>
      <color rgb="FFA5A5A5"/>
      <name val="Calibri"/>
      <family val="2"/>
    </font>
    <font>
      <sz val="11"/>
      <name val="Calibri"/>
      <family val="2"/>
      <charset val="186"/>
    </font>
    <font>
      <sz val="10"/>
      <color rgb="FFA5A5A5"/>
      <name val="Calibri"/>
      <family val="2"/>
      <charset val="186"/>
    </font>
    <font>
      <b/>
      <sz val="10"/>
      <name val="Calibri"/>
      <family val="2"/>
    </font>
    <font>
      <sz val="10"/>
      <name val="Calibri"/>
      <family val="2"/>
    </font>
    <font>
      <b/>
      <u/>
      <sz val="11"/>
      <color rgb="FF000000"/>
      <name val="Calibri"/>
      <family val="2"/>
    </font>
    <font>
      <b/>
      <sz val="11"/>
      <name val="Calibri"/>
      <family val="2"/>
    </font>
    <font>
      <b/>
      <sz val="10"/>
      <color rgb="FFA5A5A5"/>
      <name val="Calibri"/>
      <family val="2"/>
      <charset val="186"/>
    </font>
    <font>
      <i/>
      <sz val="10"/>
      <name val="Calibri"/>
      <family val="2"/>
    </font>
    <font>
      <b/>
      <u/>
      <sz val="11"/>
      <name val="Calibri"/>
      <family val="2"/>
    </font>
    <font>
      <b/>
      <sz val="12"/>
      <name val="Calibri"/>
      <family val="2"/>
    </font>
    <font>
      <sz val="10"/>
      <color rgb="FFFF0000"/>
      <name val="Calibri"/>
      <family val="2"/>
      <charset val="186"/>
    </font>
    <font>
      <b/>
      <sz val="14"/>
      <name val="Calibri"/>
      <family val="2"/>
      <charset val="186"/>
    </font>
    <font>
      <sz val="14"/>
      <name val="Calibri"/>
      <family val="2"/>
      <charset val="186"/>
    </font>
    <font>
      <sz val="14"/>
      <color theme="1"/>
      <name val="Aptos Narrow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3" fontId="0" fillId="0" borderId="0" xfId="0" applyNumberFormat="1"/>
    <xf numFmtId="3" fontId="6" fillId="0" borderId="0" xfId="0" applyNumberFormat="1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0" xfId="0" applyFont="1" applyAlignment="1">
      <alignment horizontal="left" indent="1"/>
    </xf>
    <xf numFmtId="3" fontId="4" fillId="0" borderId="0" xfId="0" applyNumberFormat="1" applyFont="1"/>
    <xf numFmtId="0" fontId="4" fillId="0" borderId="0" xfId="0" applyFont="1" applyAlignment="1">
      <alignment horizontal="center"/>
    </xf>
    <xf numFmtId="3" fontId="2" fillId="0" borderId="0" xfId="0" applyNumberFormat="1" applyFont="1"/>
    <xf numFmtId="0" fontId="9" fillId="0" borderId="0" xfId="0" applyFont="1"/>
    <xf numFmtId="0" fontId="5" fillId="0" borderId="0" xfId="0" applyFont="1" applyAlignment="1">
      <alignment horizontal="center"/>
    </xf>
    <xf numFmtId="3" fontId="9" fillId="0" borderId="0" xfId="0" applyNumberFormat="1" applyFont="1"/>
    <xf numFmtId="0" fontId="10" fillId="0" borderId="0" xfId="0" applyFont="1"/>
    <xf numFmtId="3" fontId="10" fillId="0" borderId="0" xfId="0" applyNumberFormat="1" applyFont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3" fontId="13" fillId="0" borderId="0" xfId="0" applyNumberFormat="1" applyFont="1"/>
    <xf numFmtId="0" fontId="5" fillId="0" borderId="0" xfId="0" applyFont="1" applyAlignment="1">
      <alignment horizontal="left" indent="1"/>
    </xf>
    <xf numFmtId="3" fontId="5" fillId="0" borderId="0" xfId="0" applyNumberFormat="1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indent="2"/>
    </xf>
    <xf numFmtId="0" fontId="4" fillId="0" borderId="0" xfId="0" applyFont="1" applyAlignment="1">
      <alignment horizontal="left" indent="1"/>
    </xf>
    <xf numFmtId="0" fontId="17" fillId="0" borderId="0" xfId="0" applyFont="1" applyAlignment="1">
      <alignment horizontal="left" indent="1"/>
    </xf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3" fontId="13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left" indent="3"/>
    </xf>
    <xf numFmtId="0" fontId="22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23" fillId="0" borderId="0" xfId="0" applyNumberFormat="1" applyFont="1"/>
    <xf numFmtId="0" fontId="16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 indent="3"/>
    </xf>
    <xf numFmtId="0" fontId="17" fillId="0" borderId="0" xfId="0" applyFont="1" applyAlignment="1">
      <alignment horizontal="left" indent="2"/>
    </xf>
    <xf numFmtId="0" fontId="5" fillId="0" borderId="0" xfId="0" applyFont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3" fontId="21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9" fillId="0" borderId="0" xfId="0" applyFont="1"/>
    <xf numFmtId="3" fontId="30" fillId="0" borderId="0" xfId="0" applyNumberFormat="1" applyFont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indent="1"/>
    </xf>
    <xf numFmtId="0" fontId="27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indent="3"/>
    </xf>
    <xf numFmtId="0" fontId="28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indent="2"/>
    </xf>
    <xf numFmtId="0" fontId="33" fillId="0" borderId="0" xfId="0" applyFont="1"/>
    <xf numFmtId="3" fontId="34" fillId="0" borderId="0" xfId="0" applyNumberFormat="1" applyFont="1" applyAlignment="1">
      <alignment horizontal="right" vertical="center" wrapText="1"/>
    </xf>
    <xf numFmtId="0" fontId="35" fillId="0" borderId="0" xfId="0" applyFont="1"/>
    <xf numFmtId="0" fontId="35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 wrapText="1"/>
    </xf>
    <xf numFmtId="0" fontId="8" fillId="0" borderId="0" xfId="0" applyFont="1"/>
    <xf numFmtId="3" fontId="8" fillId="0" borderId="0" xfId="0" applyNumberFormat="1" applyFont="1"/>
    <xf numFmtId="0" fontId="36" fillId="0" borderId="0" xfId="0" applyFont="1"/>
    <xf numFmtId="0" fontId="37" fillId="0" borderId="0" xfId="0" applyFont="1" applyAlignment="1">
      <alignment horizontal="center"/>
    </xf>
    <xf numFmtId="0" fontId="37" fillId="0" borderId="0" xfId="0" applyFont="1"/>
    <xf numFmtId="3" fontId="36" fillId="0" borderId="0" xfId="0" applyNumberFormat="1" applyFont="1"/>
    <xf numFmtId="0" fontId="38" fillId="0" borderId="0" xfId="0" applyFont="1"/>
    <xf numFmtId="0" fontId="5" fillId="2" borderId="0" xfId="0" applyFont="1" applyFill="1" applyAlignment="1">
      <alignment horizontal="center" vertical="center" wrapText="1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4" fontId="0" fillId="0" borderId="0" xfId="0" applyNumberFormat="1"/>
    <xf numFmtId="0" fontId="27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A30D9-7A89-4CAD-AE39-4E466DB7D99B}">
  <dimension ref="A1:I159"/>
  <sheetViews>
    <sheetView tabSelected="1" zoomScale="90" zoomScaleNormal="90" workbookViewId="0">
      <pane ySplit="6" topLeftCell="A7" activePane="bottomLeft" state="frozen"/>
      <selection pane="bottomLeft"/>
    </sheetView>
  </sheetViews>
  <sheetFormatPr defaultRowHeight="15.05" x14ac:dyDescent="0.3"/>
  <cols>
    <col min="1" max="1" width="57.6640625" customWidth="1"/>
    <col min="2" max="3" width="7.5546875" customWidth="1"/>
    <col min="4" max="4" width="9.33203125" customWidth="1"/>
    <col min="5" max="5" width="15.6640625" customWidth="1"/>
    <col min="7" max="7" width="16" customWidth="1"/>
    <col min="8" max="8" width="10.44140625" bestFit="1" customWidth="1"/>
  </cols>
  <sheetData>
    <row r="1" spans="1:5" x14ac:dyDescent="0.3">
      <c r="A1" s="1"/>
      <c r="B1" s="3"/>
      <c r="C1" s="3"/>
      <c r="D1" s="2"/>
      <c r="E1" s="4" t="s">
        <v>0</v>
      </c>
    </row>
    <row r="2" spans="1:5" x14ac:dyDescent="0.3">
      <c r="A2" s="1"/>
      <c r="B2" s="3"/>
      <c r="C2" s="3"/>
      <c r="D2" s="2"/>
      <c r="E2" s="4" t="s">
        <v>1</v>
      </c>
    </row>
    <row r="3" spans="1:5" x14ac:dyDescent="0.3">
      <c r="A3" s="1"/>
      <c r="B3" s="3"/>
      <c r="C3" s="3"/>
      <c r="D3" s="2"/>
    </row>
    <row r="4" spans="1:5" ht="15.75" x14ac:dyDescent="0.3">
      <c r="A4" s="5" t="s">
        <v>2</v>
      </c>
      <c r="B4" s="3"/>
      <c r="C4" s="3"/>
      <c r="D4" s="2"/>
    </row>
    <row r="5" spans="1:5" x14ac:dyDescent="0.3">
      <c r="A5" s="6"/>
      <c r="B5" s="3"/>
      <c r="C5" s="3"/>
      <c r="D5" s="2"/>
    </row>
    <row r="6" spans="1:5" ht="26.2" x14ac:dyDescent="0.3">
      <c r="A6" s="78"/>
      <c r="B6" s="78" t="s">
        <v>3</v>
      </c>
      <c r="C6" s="78" t="s">
        <v>4</v>
      </c>
      <c r="D6" s="78" t="s">
        <v>5</v>
      </c>
      <c r="E6" s="78" t="s">
        <v>6</v>
      </c>
    </row>
    <row r="7" spans="1:5" ht="18.350000000000001" x14ac:dyDescent="0.35">
      <c r="A7" s="73" t="s">
        <v>7</v>
      </c>
      <c r="B7" s="19"/>
      <c r="C7" s="19"/>
      <c r="D7" s="7"/>
      <c r="E7" s="20"/>
    </row>
    <row r="8" spans="1:5" ht="17.05" x14ac:dyDescent="0.3">
      <c r="A8" s="8" t="s">
        <v>8</v>
      </c>
      <c r="B8" s="9"/>
      <c r="C8" s="9"/>
      <c r="D8" s="9"/>
      <c r="E8" s="11">
        <v>66655619</v>
      </c>
    </row>
    <row r="9" spans="1:5" ht="17.05" x14ac:dyDescent="0.3">
      <c r="A9" s="8" t="s">
        <v>9</v>
      </c>
      <c r="B9" s="9"/>
      <c r="C9" s="9"/>
      <c r="D9" s="9"/>
      <c r="E9" s="11">
        <f>E10+E16+E24</f>
        <v>113566659.9392</v>
      </c>
    </row>
    <row r="10" spans="1:5" ht="15.75" x14ac:dyDescent="0.3">
      <c r="A10" s="71" t="s">
        <v>10</v>
      </c>
      <c r="C10" s="12"/>
      <c r="D10" s="12"/>
      <c r="E10" s="72">
        <f>E11+E12+E13+E14+E15</f>
        <v>27589480.139300004</v>
      </c>
    </row>
    <row r="11" spans="1:5" ht="15.75" x14ac:dyDescent="0.3">
      <c r="A11" s="5" t="s">
        <v>11</v>
      </c>
      <c r="C11" s="12"/>
      <c r="D11" s="12"/>
      <c r="E11" s="13">
        <f>E30+E34+E41+E53+E68+E81+E89+E96</f>
        <v>3710280.0487344433</v>
      </c>
    </row>
    <row r="12" spans="1:5" ht="15.75" x14ac:dyDescent="0.3">
      <c r="A12" s="23" t="s">
        <v>12</v>
      </c>
      <c r="C12" s="12"/>
      <c r="D12" s="12"/>
      <c r="E12" s="13">
        <f>E42+E54+E69</f>
        <v>1604905.4148378726</v>
      </c>
    </row>
    <row r="13" spans="1:5" ht="15.75" x14ac:dyDescent="0.3">
      <c r="A13" s="5" t="s">
        <v>13</v>
      </c>
      <c r="C13" s="12"/>
      <c r="D13" s="12"/>
      <c r="E13" s="13">
        <f>E31+E43+E55+E70+E90+E97</f>
        <v>4642981.7295335364</v>
      </c>
    </row>
    <row r="14" spans="1:5" ht="15.75" x14ac:dyDescent="0.3">
      <c r="A14" s="23" t="s">
        <v>14</v>
      </c>
      <c r="C14" s="12"/>
      <c r="D14" s="12"/>
      <c r="E14" s="13">
        <f>E35+E49+E56+E71</f>
        <v>11043505.416567594</v>
      </c>
    </row>
    <row r="15" spans="1:5" ht="15.75" x14ac:dyDescent="0.3">
      <c r="A15" s="23" t="s">
        <v>15</v>
      </c>
      <c r="C15" s="12"/>
      <c r="D15" s="12"/>
      <c r="E15" s="13">
        <f>E32+E36+E44+E57+E72+E82+E118</f>
        <v>6587807.5296265539</v>
      </c>
    </row>
    <row r="16" spans="1:5" ht="15.75" x14ac:dyDescent="0.3">
      <c r="A16" s="21" t="s">
        <v>16</v>
      </c>
      <c r="C16" s="12"/>
      <c r="D16" s="12"/>
      <c r="E16" s="22">
        <f>E17+E18+E19+E20+E21+E22+E23</f>
        <v>82249114.799899995</v>
      </c>
    </row>
    <row r="17" spans="1:5" ht="15.75" x14ac:dyDescent="0.3">
      <c r="A17" s="5" t="s">
        <v>17</v>
      </c>
      <c r="C17" s="12"/>
      <c r="D17" s="12"/>
      <c r="E17" s="24">
        <f>E58+E73+E110</f>
        <v>6826931.7693666667</v>
      </c>
    </row>
    <row r="18" spans="1:5" ht="15.75" x14ac:dyDescent="0.3">
      <c r="A18" s="5" t="s">
        <v>18</v>
      </c>
      <c r="C18" s="12"/>
      <c r="D18" s="12"/>
      <c r="E18" s="13">
        <f>E37+E39+E45+E59+E74+E85+E91+E98+E103+E108+E111+E119</f>
        <v>42135708.506200425</v>
      </c>
    </row>
    <row r="19" spans="1:5" ht="15.75" x14ac:dyDescent="0.3">
      <c r="A19" s="5" t="s">
        <v>19</v>
      </c>
      <c r="C19" s="12"/>
      <c r="D19" s="12"/>
      <c r="E19" s="13">
        <f>E60+E75+E92+E99+E115</f>
        <v>1215672.0732662398</v>
      </c>
    </row>
    <row r="20" spans="1:5" ht="15.75" x14ac:dyDescent="0.3">
      <c r="A20" s="5" t="s">
        <v>20</v>
      </c>
      <c r="C20" s="12"/>
      <c r="D20" s="12"/>
      <c r="E20" s="13">
        <f>E46+E61+E76+E93+E100</f>
        <v>1711088.8135666668</v>
      </c>
    </row>
    <row r="21" spans="1:5" ht="15.75" x14ac:dyDescent="0.3">
      <c r="A21" s="5" t="s">
        <v>21</v>
      </c>
      <c r="C21" s="12"/>
      <c r="D21" s="12"/>
      <c r="E21" s="13">
        <f>E47+E62+E77</f>
        <v>609931.41156666656</v>
      </c>
    </row>
    <row r="22" spans="1:5" ht="15.75" x14ac:dyDescent="0.3">
      <c r="A22" s="5" t="s">
        <v>22</v>
      </c>
      <c r="C22" s="12"/>
      <c r="D22" s="12"/>
      <c r="E22" s="13">
        <f>E63+E78</f>
        <v>304789.71976666676</v>
      </c>
    </row>
    <row r="23" spans="1:5" ht="15.75" x14ac:dyDescent="0.3">
      <c r="A23" s="5" t="s">
        <v>23</v>
      </c>
      <c r="C23" s="12"/>
      <c r="D23" s="12"/>
      <c r="E23" s="13">
        <f>E64+E79+E94+E101+E112</f>
        <v>29444992.506166667</v>
      </c>
    </row>
    <row r="24" spans="1:5" ht="17.05" x14ac:dyDescent="0.3">
      <c r="A24" s="8" t="s">
        <v>24</v>
      </c>
      <c r="C24" s="12"/>
      <c r="D24" s="12"/>
      <c r="E24" s="11">
        <f>E122+E123+E124</f>
        <v>3728065</v>
      </c>
    </row>
    <row r="25" spans="1:5" ht="17.05" x14ac:dyDescent="0.3">
      <c r="A25" s="8" t="s">
        <v>25</v>
      </c>
      <c r="C25" s="12"/>
      <c r="D25" s="12"/>
      <c r="E25" s="11">
        <f>E104+E125</f>
        <v>2750200</v>
      </c>
    </row>
    <row r="26" spans="1:5" ht="15.75" x14ac:dyDescent="0.3">
      <c r="A26" s="34" t="s">
        <v>26</v>
      </c>
      <c r="C26" s="12"/>
      <c r="D26" s="12"/>
      <c r="E26" s="17">
        <f>E125</f>
        <v>35200</v>
      </c>
    </row>
    <row r="27" spans="1:5" ht="15.75" x14ac:dyDescent="0.3">
      <c r="A27" s="5"/>
      <c r="B27" s="12"/>
      <c r="C27" s="12"/>
      <c r="D27" s="12"/>
      <c r="E27" s="13"/>
    </row>
    <row r="28" spans="1:5" x14ac:dyDescent="0.3">
      <c r="A28" s="35" t="s">
        <v>27</v>
      </c>
      <c r="B28" s="36"/>
      <c r="C28" s="37"/>
      <c r="D28" s="38"/>
      <c r="E28" s="39">
        <f>E29+E33+E38+E40+E48</f>
        <v>14971977</v>
      </c>
    </row>
    <row r="29" spans="1:5" x14ac:dyDescent="0.3">
      <c r="A29" s="33" t="s">
        <v>28</v>
      </c>
      <c r="B29" s="3">
        <v>20</v>
      </c>
      <c r="C29" s="3">
        <v>41</v>
      </c>
      <c r="D29" s="40"/>
      <c r="E29" s="41">
        <v>28600</v>
      </c>
    </row>
    <row r="30" spans="1:5" x14ac:dyDescent="0.3">
      <c r="A30" s="42" t="s">
        <v>29</v>
      </c>
      <c r="B30" s="3"/>
      <c r="C30" s="43"/>
      <c r="D30" s="40"/>
      <c r="E30" s="44">
        <v>1600</v>
      </c>
    </row>
    <row r="31" spans="1:5" x14ac:dyDescent="0.3">
      <c r="A31" s="42" t="s">
        <v>30</v>
      </c>
      <c r="B31" s="3"/>
      <c r="C31" s="43"/>
      <c r="D31" s="40"/>
      <c r="E31" s="44">
        <v>21000</v>
      </c>
    </row>
    <row r="32" spans="1:5" x14ac:dyDescent="0.3">
      <c r="A32" s="42" t="s">
        <v>31</v>
      </c>
      <c r="B32" s="3"/>
      <c r="C32" s="43"/>
      <c r="D32" s="40"/>
      <c r="E32" s="44">
        <v>6000</v>
      </c>
    </row>
    <row r="33" spans="1:7" x14ac:dyDescent="0.3">
      <c r="A33" s="33" t="s">
        <v>32</v>
      </c>
      <c r="B33" s="3">
        <v>20</v>
      </c>
      <c r="C33" s="3">
        <v>45</v>
      </c>
      <c r="D33" s="40"/>
      <c r="E33" s="41">
        <v>7859233</v>
      </c>
    </row>
    <row r="34" spans="1:7" x14ac:dyDescent="0.3">
      <c r="A34" s="42" t="s">
        <v>29</v>
      </c>
      <c r="B34" s="3"/>
      <c r="C34" s="43"/>
      <c r="D34" s="40"/>
      <c r="E34" s="44">
        <v>150000</v>
      </c>
      <c r="G34" s="79"/>
    </row>
    <row r="35" spans="1:7" x14ac:dyDescent="0.3">
      <c r="A35" s="42" t="s">
        <v>33</v>
      </c>
      <c r="B35" s="3"/>
      <c r="C35" s="43"/>
      <c r="D35" s="40"/>
      <c r="E35" s="44">
        <v>999531</v>
      </c>
      <c r="G35" s="79"/>
    </row>
    <row r="36" spans="1:7" x14ac:dyDescent="0.3">
      <c r="A36" s="42" t="s">
        <v>31</v>
      </c>
      <c r="B36" s="3"/>
      <c r="C36" s="43"/>
      <c r="D36" s="40"/>
      <c r="E36" s="44">
        <v>2112050</v>
      </c>
      <c r="G36" s="79"/>
    </row>
    <row r="37" spans="1:7" x14ac:dyDescent="0.3">
      <c r="A37" s="42" t="s">
        <v>34</v>
      </c>
      <c r="B37" s="3"/>
      <c r="C37" s="43"/>
      <c r="D37" s="40"/>
      <c r="E37" s="45">
        <v>4597652</v>
      </c>
      <c r="G37" s="79"/>
    </row>
    <row r="38" spans="1:7" x14ac:dyDescent="0.3">
      <c r="A38" s="33" t="s">
        <v>35</v>
      </c>
      <c r="B38" s="3">
        <v>20</v>
      </c>
      <c r="C38" s="3">
        <v>45</v>
      </c>
      <c r="D38" s="3" t="s">
        <v>36</v>
      </c>
      <c r="E38" s="41">
        <v>324000</v>
      </c>
    </row>
    <row r="39" spans="1:7" x14ac:dyDescent="0.3">
      <c r="A39" s="42" t="s">
        <v>34</v>
      </c>
      <c r="B39" s="3"/>
      <c r="C39" s="43"/>
      <c r="D39" s="40"/>
      <c r="E39" s="45">
        <v>324000</v>
      </c>
    </row>
    <row r="40" spans="1:7" x14ac:dyDescent="0.3">
      <c r="A40" s="33" t="s">
        <v>37</v>
      </c>
      <c r="B40" s="3">
        <v>20</v>
      </c>
      <c r="C40" s="3">
        <v>45</v>
      </c>
      <c r="D40" s="3" t="s">
        <v>38</v>
      </c>
      <c r="E40" s="41">
        <v>1185144</v>
      </c>
    </row>
    <row r="41" spans="1:7" x14ac:dyDescent="0.3">
      <c r="A41" s="42" t="s">
        <v>29</v>
      </c>
      <c r="B41" s="3"/>
      <c r="C41" s="3"/>
      <c r="D41" s="3"/>
      <c r="E41" s="44">
        <v>8149</v>
      </c>
      <c r="G41" s="80"/>
    </row>
    <row r="42" spans="1:7" x14ac:dyDescent="0.3">
      <c r="A42" s="47" t="s">
        <v>39</v>
      </c>
      <c r="B42" s="3"/>
      <c r="C42" s="3"/>
      <c r="D42" s="3"/>
      <c r="E42" s="44">
        <v>32486</v>
      </c>
      <c r="G42" s="80"/>
    </row>
    <row r="43" spans="1:7" x14ac:dyDescent="0.3">
      <c r="A43" s="42" t="s">
        <v>30</v>
      </c>
      <c r="B43" s="3"/>
      <c r="C43" s="43"/>
      <c r="D43" s="40"/>
      <c r="E43" s="44">
        <v>164055</v>
      </c>
      <c r="G43" s="80"/>
    </row>
    <row r="44" spans="1:7" x14ac:dyDescent="0.3">
      <c r="A44" s="42" t="s">
        <v>31</v>
      </c>
      <c r="B44" s="3"/>
      <c r="C44" s="43"/>
      <c r="D44" s="40"/>
      <c r="E44" s="44">
        <v>19264</v>
      </c>
      <c r="G44" s="80"/>
    </row>
    <row r="45" spans="1:7" x14ac:dyDescent="0.3">
      <c r="A45" s="42" t="s">
        <v>34</v>
      </c>
      <c r="B45" s="3"/>
      <c r="C45" s="43"/>
      <c r="D45" s="40"/>
      <c r="E45" s="45">
        <v>853882</v>
      </c>
    </row>
    <row r="46" spans="1:7" x14ac:dyDescent="0.3">
      <c r="A46" s="42" t="s">
        <v>40</v>
      </c>
      <c r="B46" s="3"/>
      <c r="C46" s="43"/>
      <c r="D46" s="40"/>
      <c r="E46" s="45">
        <v>1765</v>
      </c>
    </row>
    <row r="47" spans="1:7" x14ac:dyDescent="0.3">
      <c r="A47" s="42" t="s">
        <v>41</v>
      </c>
      <c r="B47" s="3"/>
      <c r="C47" s="43"/>
      <c r="D47" s="40"/>
      <c r="E47" s="45">
        <v>105543</v>
      </c>
    </row>
    <row r="48" spans="1:7" x14ac:dyDescent="0.3">
      <c r="A48" s="33" t="s">
        <v>42</v>
      </c>
      <c r="B48" s="3">
        <v>20</v>
      </c>
      <c r="C48" s="3">
        <v>45</v>
      </c>
      <c r="D48" s="3" t="s">
        <v>43</v>
      </c>
      <c r="E48" s="41">
        <v>5575000</v>
      </c>
    </row>
    <row r="49" spans="1:9" x14ac:dyDescent="0.3">
      <c r="A49" s="42" t="s">
        <v>33</v>
      </c>
      <c r="B49" s="3"/>
      <c r="C49" s="43"/>
      <c r="D49" s="40"/>
      <c r="E49" s="44">
        <v>5575000</v>
      </c>
    </row>
    <row r="50" spans="1:9" x14ac:dyDescent="0.3">
      <c r="A50" s="48"/>
      <c r="B50" s="3"/>
      <c r="C50" s="43"/>
      <c r="D50" s="40"/>
      <c r="E50" s="49"/>
    </row>
    <row r="51" spans="1:9" x14ac:dyDescent="0.3">
      <c r="A51" s="35" t="s">
        <v>44</v>
      </c>
      <c r="B51" s="50"/>
      <c r="C51" s="50"/>
      <c r="D51" s="50"/>
      <c r="E51" s="51">
        <v>13404588</v>
      </c>
    </row>
    <row r="52" spans="1:9" x14ac:dyDescent="0.3">
      <c r="A52" s="33" t="s">
        <v>45</v>
      </c>
      <c r="B52" s="3">
        <v>20</v>
      </c>
      <c r="C52" s="3">
        <v>50</v>
      </c>
      <c r="D52" s="40"/>
      <c r="E52" s="41">
        <v>13404588</v>
      </c>
    </row>
    <row r="53" spans="1:9" x14ac:dyDescent="0.3">
      <c r="A53" s="42" t="s">
        <v>29</v>
      </c>
      <c r="B53" s="40"/>
      <c r="C53" s="40"/>
      <c r="D53" s="40"/>
      <c r="E53" s="45">
        <v>2327220.7506540734</v>
      </c>
      <c r="G53" s="10"/>
      <c r="H53" s="45"/>
      <c r="I53" s="10"/>
    </row>
    <row r="54" spans="1:9" x14ac:dyDescent="0.3">
      <c r="A54" s="47" t="s">
        <v>39</v>
      </c>
      <c r="B54" s="40"/>
      <c r="C54" s="40"/>
      <c r="D54" s="40"/>
      <c r="E54" s="45">
        <v>1085616.0525874705</v>
      </c>
      <c r="G54" s="10"/>
      <c r="H54" s="45"/>
      <c r="I54" s="10"/>
    </row>
    <row r="55" spans="1:9" x14ac:dyDescent="0.3">
      <c r="A55" s="42" t="s">
        <v>30</v>
      </c>
      <c r="B55" s="40"/>
      <c r="C55" s="40"/>
      <c r="D55" s="40"/>
      <c r="E55" s="45">
        <v>1813108.5818512465</v>
      </c>
      <c r="G55" s="10"/>
      <c r="H55" s="45"/>
      <c r="I55" s="10"/>
    </row>
    <row r="56" spans="1:9" x14ac:dyDescent="0.3">
      <c r="A56" s="42" t="s">
        <v>33</v>
      </c>
      <c r="B56" s="40"/>
      <c r="C56" s="40"/>
      <c r="D56" s="40"/>
      <c r="E56" s="45">
        <v>3130988.0320961727</v>
      </c>
      <c r="G56" s="10"/>
      <c r="H56" s="45"/>
      <c r="I56" s="10"/>
    </row>
    <row r="57" spans="1:9" x14ac:dyDescent="0.3">
      <c r="A57" s="42" t="s">
        <v>31</v>
      </c>
      <c r="B57" s="40"/>
      <c r="C57" s="40"/>
      <c r="D57" s="40"/>
      <c r="E57" s="45">
        <v>2740948.7224110356</v>
      </c>
      <c r="G57" s="10"/>
      <c r="H57" s="45"/>
      <c r="I57" s="10"/>
    </row>
    <row r="58" spans="1:9" x14ac:dyDescent="0.3">
      <c r="A58" s="42" t="s">
        <v>46</v>
      </c>
      <c r="B58" s="53"/>
      <c r="C58" s="53"/>
      <c r="D58" s="53"/>
      <c r="E58" s="45">
        <v>89763.968033333338</v>
      </c>
      <c r="G58" s="10"/>
      <c r="H58" s="45"/>
      <c r="I58" s="10"/>
    </row>
    <row r="59" spans="1:9" x14ac:dyDescent="0.3">
      <c r="A59" s="42" t="s">
        <v>34</v>
      </c>
      <c r="B59" s="53"/>
      <c r="C59" s="53"/>
      <c r="D59" s="53"/>
      <c r="E59" s="45">
        <v>1216822.5064670932</v>
      </c>
      <c r="G59" s="10"/>
      <c r="H59" s="45"/>
      <c r="I59" s="10"/>
    </row>
    <row r="60" spans="1:9" x14ac:dyDescent="0.3">
      <c r="A60" s="42" t="s">
        <v>47</v>
      </c>
      <c r="B60" s="53"/>
      <c r="C60" s="53"/>
      <c r="D60" s="53"/>
      <c r="E60" s="45">
        <v>226771.90366623996</v>
      </c>
      <c r="G60" s="10"/>
      <c r="H60" s="45"/>
      <c r="I60" s="10"/>
    </row>
    <row r="61" spans="1:9" x14ac:dyDescent="0.3">
      <c r="A61" s="42" t="s">
        <v>40</v>
      </c>
      <c r="B61" s="53"/>
      <c r="C61" s="53"/>
      <c r="D61" s="53"/>
      <c r="E61" s="45">
        <v>330300.98023333342</v>
      </c>
      <c r="G61" s="10"/>
      <c r="H61" s="45"/>
      <c r="I61" s="10"/>
    </row>
    <row r="62" spans="1:9" x14ac:dyDescent="0.3">
      <c r="A62" s="42" t="s">
        <v>41</v>
      </c>
      <c r="B62" s="53"/>
      <c r="C62" s="53"/>
      <c r="D62" s="53"/>
      <c r="E62" s="45">
        <v>178467.16223333334</v>
      </c>
      <c r="G62" s="10"/>
      <c r="H62" s="45"/>
      <c r="I62" s="10"/>
    </row>
    <row r="63" spans="1:9" x14ac:dyDescent="0.3">
      <c r="A63" s="42" t="s">
        <v>48</v>
      </c>
      <c r="B63" s="53"/>
      <c r="C63" s="53"/>
      <c r="D63" s="53"/>
      <c r="E63" s="45">
        <v>172029.48643333343</v>
      </c>
      <c r="G63" s="10"/>
      <c r="H63" s="45"/>
      <c r="I63" s="10"/>
    </row>
    <row r="64" spans="1:9" x14ac:dyDescent="0.3">
      <c r="A64" s="42" t="s">
        <v>49</v>
      </c>
      <c r="B64" s="53"/>
      <c r="C64" s="53"/>
      <c r="D64" s="53"/>
      <c r="E64" s="45">
        <v>92549.79283333334</v>
      </c>
      <c r="G64" s="10"/>
      <c r="H64" s="45"/>
      <c r="I64" s="10"/>
    </row>
    <row r="65" spans="1:8" x14ac:dyDescent="0.3">
      <c r="A65" s="42"/>
      <c r="B65" s="53"/>
      <c r="C65" s="53"/>
      <c r="D65" s="53"/>
      <c r="E65" s="46"/>
    </row>
    <row r="66" spans="1:8" x14ac:dyDescent="0.3">
      <c r="A66" s="35" t="s">
        <v>50</v>
      </c>
      <c r="B66" s="50"/>
      <c r="C66" s="50"/>
      <c r="D66" s="50"/>
      <c r="E66" s="51">
        <v>7929197</v>
      </c>
    </row>
    <row r="67" spans="1:8" x14ac:dyDescent="0.3">
      <c r="A67" s="33" t="s">
        <v>51</v>
      </c>
      <c r="B67" s="3">
        <v>20</v>
      </c>
      <c r="C67" s="3">
        <v>55</v>
      </c>
      <c r="D67" s="40"/>
      <c r="E67" s="41">
        <v>7165039</v>
      </c>
    </row>
    <row r="68" spans="1:8" x14ac:dyDescent="0.3">
      <c r="A68" s="42" t="s">
        <v>29</v>
      </c>
      <c r="B68" s="40"/>
      <c r="C68" s="40"/>
      <c r="D68" s="40"/>
      <c r="E68" s="45">
        <v>740961.29808037006</v>
      </c>
      <c r="G68" s="10"/>
      <c r="H68" s="10"/>
    </row>
    <row r="69" spans="1:8" x14ac:dyDescent="0.3">
      <c r="A69" s="47" t="s">
        <v>39</v>
      </c>
      <c r="B69" s="40"/>
      <c r="C69" s="40"/>
      <c r="D69" s="40"/>
      <c r="E69" s="45">
        <v>486803.36225040199</v>
      </c>
      <c r="G69" s="10"/>
      <c r="H69" s="10"/>
    </row>
    <row r="70" spans="1:8" x14ac:dyDescent="0.3">
      <c r="A70" s="42" t="s">
        <v>30</v>
      </c>
      <c r="B70" s="40"/>
      <c r="C70" s="40"/>
      <c r="D70" s="40"/>
      <c r="E70" s="45">
        <v>1084248.1476822898</v>
      </c>
      <c r="G70" s="10"/>
      <c r="H70" s="10"/>
    </row>
    <row r="71" spans="1:8" x14ac:dyDescent="0.3">
      <c r="A71" s="42" t="s">
        <v>33</v>
      </c>
      <c r="B71" s="40"/>
      <c r="C71" s="40"/>
      <c r="D71" s="40"/>
      <c r="E71" s="45">
        <v>1337986.3844714197</v>
      </c>
      <c r="G71" s="10"/>
      <c r="H71" s="10"/>
    </row>
    <row r="72" spans="1:8" x14ac:dyDescent="0.3">
      <c r="A72" s="42" t="s">
        <v>31</v>
      </c>
      <c r="B72" s="40"/>
      <c r="C72" s="40"/>
      <c r="D72" s="40"/>
      <c r="E72" s="45">
        <v>1017102.807215518</v>
      </c>
      <c r="G72" s="10"/>
      <c r="H72" s="10"/>
    </row>
    <row r="73" spans="1:8" x14ac:dyDescent="0.3">
      <c r="A73" s="42" t="s">
        <v>46</v>
      </c>
      <c r="B73" s="52"/>
      <c r="C73" s="52"/>
      <c r="D73" s="52"/>
      <c r="E73" s="45">
        <v>17167.801333333333</v>
      </c>
      <c r="G73" s="10"/>
      <c r="H73" s="10"/>
    </row>
    <row r="74" spans="1:8" x14ac:dyDescent="0.3">
      <c r="A74" s="42" t="s">
        <v>34</v>
      </c>
      <c r="B74" s="52"/>
      <c r="C74" s="52"/>
      <c r="D74" s="52"/>
      <c r="E74" s="45">
        <v>1626828.3869333335</v>
      </c>
      <c r="G74" s="10"/>
      <c r="H74" s="10"/>
    </row>
    <row r="75" spans="1:8" x14ac:dyDescent="0.3">
      <c r="A75" s="42" t="s">
        <v>47</v>
      </c>
      <c r="B75" s="52"/>
      <c r="C75" s="52"/>
      <c r="D75" s="52"/>
      <c r="E75" s="45">
        <v>108843.78240000001</v>
      </c>
      <c r="G75" s="10"/>
      <c r="H75" s="10"/>
    </row>
    <row r="76" spans="1:8" x14ac:dyDescent="0.3">
      <c r="A76" s="42" t="s">
        <v>40</v>
      </c>
      <c r="B76" s="52"/>
      <c r="C76" s="52"/>
      <c r="D76" s="52"/>
      <c r="E76" s="45">
        <v>268972.83333333331</v>
      </c>
      <c r="G76" s="10"/>
      <c r="H76" s="10"/>
    </row>
    <row r="77" spans="1:8" x14ac:dyDescent="0.3">
      <c r="A77" s="42" t="s">
        <v>41</v>
      </c>
      <c r="B77" s="52"/>
      <c r="C77" s="52"/>
      <c r="D77" s="52"/>
      <c r="E77" s="45">
        <v>325921.24933333328</v>
      </c>
      <c r="G77" s="10"/>
      <c r="H77" s="10"/>
    </row>
    <row r="78" spans="1:8" x14ac:dyDescent="0.3">
      <c r="A78" s="42" t="s">
        <v>48</v>
      </c>
      <c r="B78" s="52"/>
      <c r="C78" s="52"/>
      <c r="D78" s="52"/>
      <c r="E78" s="45">
        <v>132760.23333333334</v>
      </c>
      <c r="G78" s="10"/>
      <c r="H78" s="10"/>
    </row>
    <row r="79" spans="1:8" x14ac:dyDescent="0.3">
      <c r="A79" s="42" t="s">
        <v>49</v>
      </c>
      <c r="B79" s="52"/>
      <c r="C79" s="52"/>
      <c r="D79" s="52"/>
      <c r="E79" s="45">
        <v>17442.713333333333</v>
      </c>
      <c r="G79" s="10"/>
      <c r="H79" s="10"/>
    </row>
    <row r="80" spans="1:8" x14ac:dyDescent="0.3">
      <c r="A80" s="33" t="s">
        <v>52</v>
      </c>
      <c r="B80" s="3">
        <v>20</v>
      </c>
      <c r="C80" s="3">
        <v>55</v>
      </c>
      <c r="D80" s="3" t="s">
        <v>53</v>
      </c>
      <c r="E80" s="41">
        <v>764158</v>
      </c>
    </row>
    <row r="81" spans="1:8" x14ac:dyDescent="0.3">
      <c r="A81" s="42" t="s">
        <v>29</v>
      </c>
      <c r="B81" s="40"/>
      <c r="C81" s="40"/>
      <c r="D81" s="40"/>
      <c r="E81" s="45">
        <v>75117</v>
      </c>
    </row>
    <row r="82" spans="1:8" x14ac:dyDescent="0.3">
      <c r="A82" s="42" t="s">
        <v>31</v>
      </c>
      <c r="B82" s="40"/>
      <c r="C82" s="40"/>
      <c r="D82" s="40"/>
      <c r="E82" s="45">
        <v>689041</v>
      </c>
    </row>
    <row r="83" spans="1:8" x14ac:dyDescent="0.3">
      <c r="A83" s="48"/>
      <c r="B83" s="54"/>
      <c r="C83" s="54"/>
      <c r="D83" s="54"/>
      <c r="E83" s="49"/>
    </row>
    <row r="84" spans="1:8" x14ac:dyDescent="0.3">
      <c r="A84" s="55" t="s">
        <v>54</v>
      </c>
      <c r="B84" s="16">
        <v>32</v>
      </c>
      <c r="C84" s="16">
        <v>45</v>
      </c>
      <c r="D84" s="54"/>
      <c r="E84" s="56">
        <v>7680000</v>
      </c>
    </row>
    <row r="85" spans="1:8" x14ac:dyDescent="0.3">
      <c r="A85" s="42" t="s">
        <v>34</v>
      </c>
      <c r="B85" s="16"/>
      <c r="C85" s="16"/>
      <c r="D85" s="54"/>
      <c r="E85" s="45">
        <v>7680000</v>
      </c>
    </row>
    <row r="86" spans="1:8" x14ac:dyDescent="0.3">
      <c r="A86" s="42"/>
      <c r="B86" s="16"/>
      <c r="C86" s="16"/>
      <c r="D86" s="54"/>
      <c r="E86" s="45"/>
    </row>
    <row r="87" spans="1:8" x14ac:dyDescent="0.3">
      <c r="A87" s="55" t="s">
        <v>55</v>
      </c>
      <c r="B87" s="57"/>
      <c r="C87" s="57"/>
      <c r="D87" s="57"/>
      <c r="E87" s="56">
        <v>11519487</v>
      </c>
      <c r="G87" s="10"/>
    </row>
    <row r="88" spans="1:8" x14ac:dyDescent="0.3">
      <c r="A88" s="33" t="s">
        <v>45</v>
      </c>
      <c r="B88" s="3">
        <v>40</v>
      </c>
      <c r="C88" s="3">
        <v>50</v>
      </c>
      <c r="D88" s="54"/>
      <c r="E88" s="41">
        <v>2660974</v>
      </c>
    </row>
    <row r="89" spans="1:8" x14ac:dyDescent="0.3">
      <c r="A89" s="42" t="s">
        <v>29</v>
      </c>
      <c r="B89" s="40"/>
      <c r="C89" s="40"/>
      <c r="D89" s="54"/>
      <c r="E89" s="44">
        <v>94502</v>
      </c>
      <c r="G89" s="81"/>
      <c r="H89" s="81"/>
    </row>
    <row r="90" spans="1:8" x14ac:dyDescent="0.3">
      <c r="A90" s="42" t="s">
        <v>30</v>
      </c>
      <c r="B90" s="40"/>
      <c r="C90" s="40"/>
      <c r="D90" s="54"/>
      <c r="E90" s="44">
        <v>453213</v>
      </c>
      <c r="G90" s="81"/>
      <c r="H90" s="81"/>
    </row>
    <row r="91" spans="1:8" x14ac:dyDescent="0.3">
      <c r="A91" s="42" t="s">
        <v>34</v>
      </c>
      <c r="B91" s="40"/>
      <c r="C91" s="40"/>
      <c r="D91" s="54"/>
      <c r="E91" s="44">
        <v>1685123.2048000002</v>
      </c>
      <c r="H91" s="81"/>
    </row>
    <row r="92" spans="1:8" x14ac:dyDescent="0.3">
      <c r="A92" s="42" t="s">
        <v>47</v>
      </c>
      <c r="B92" s="40"/>
      <c r="C92" s="40"/>
      <c r="D92" s="54"/>
      <c r="E92" s="44">
        <v>4585.7951999999987</v>
      </c>
      <c r="H92" s="81"/>
    </row>
    <row r="93" spans="1:8" x14ac:dyDescent="0.3">
      <c r="A93" s="42" t="s">
        <v>40</v>
      </c>
      <c r="B93" s="40"/>
      <c r="C93" s="40"/>
      <c r="D93" s="54"/>
      <c r="E93" s="44">
        <v>368550</v>
      </c>
      <c r="H93" s="81"/>
    </row>
    <row r="94" spans="1:8" x14ac:dyDescent="0.3">
      <c r="A94" s="42" t="s">
        <v>49</v>
      </c>
      <c r="B94" s="40"/>
      <c r="C94" s="40"/>
      <c r="D94" s="54"/>
      <c r="E94" s="44">
        <v>55000</v>
      </c>
      <c r="H94" s="81"/>
    </row>
    <row r="95" spans="1:8" x14ac:dyDescent="0.3">
      <c r="A95" s="33" t="s">
        <v>51</v>
      </c>
      <c r="B95" s="3">
        <v>40</v>
      </c>
      <c r="C95" s="3">
        <v>55</v>
      </c>
      <c r="D95" s="54"/>
      <c r="E95" s="41">
        <v>5944978</v>
      </c>
    </row>
    <row r="96" spans="1:8" x14ac:dyDescent="0.3">
      <c r="A96" s="42" t="s">
        <v>29</v>
      </c>
      <c r="B96" s="3"/>
      <c r="C96" s="3"/>
      <c r="D96" s="54"/>
      <c r="E96" s="44">
        <v>312730</v>
      </c>
      <c r="G96" s="83"/>
      <c r="H96" s="83"/>
    </row>
    <row r="97" spans="1:8" x14ac:dyDescent="0.3">
      <c r="A97" s="42" t="s">
        <v>30</v>
      </c>
      <c r="B97" s="3"/>
      <c r="C97" s="3"/>
      <c r="D97" s="54"/>
      <c r="E97" s="44">
        <v>1107357</v>
      </c>
      <c r="G97" s="83"/>
      <c r="H97" s="83"/>
    </row>
    <row r="98" spans="1:8" x14ac:dyDescent="0.3">
      <c r="A98" s="42" t="s">
        <v>34</v>
      </c>
      <c r="B98" s="3"/>
      <c r="C98" s="3"/>
      <c r="D98" s="54"/>
      <c r="E98" s="45">
        <v>3682920.4079999998</v>
      </c>
      <c r="G98" s="83"/>
      <c r="H98" s="83"/>
    </row>
    <row r="99" spans="1:8" x14ac:dyDescent="0.3">
      <c r="A99" s="42" t="s">
        <v>47</v>
      </c>
      <c r="B99" s="3"/>
      <c r="C99" s="3"/>
      <c r="D99" s="54"/>
      <c r="E99" s="45">
        <v>470.59199999999998</v>
      </c>
      <c r="G99" s="83"/>
      <c r="H99" s="83"/>
    </row>
    <row r="100" spans="1:8" x14ac:dyDescent="0.3">
      <c r="A100" s="42" t="s">
        <v>40</v>
      </c>
      <c r="B100" s="3"/>
      <c r="C100" s="3"/>
      <c r="D100" s="54"/>
      <c r="E100" s="45">
        <v>741500</v>
      </c>
      <c r="G100" s="83"/>
      <c r="H100" s="83"/>
    </row>
    <row r="101" spans="1:8" x14ac:dyDescent="0.3">
      <c r="A101" s="42" t="s">
        <v>49</v>
      </c>
      <c r="B101" s="3"/>
      <c r="C101" s="3"/>
      <c r="D101" s="54"/>
      <c r="E101" s="45">
        <v>100000</v>
      </c>
      <c r="G101" s="83"/>
      <c r="H101" s="83"/>
    </row>
    <row r="102" spans="1:8" x14ac:dyDescent="0.3">
      <c r="A102" s="58" t="s">
        <v>56</v>
      </c>
      <c r="B102" s="59">
        <v>40</v>
      </c>
      <c r="C102" s="59">
        <v>45</v>
      </c>
      <c r="D102" s="61"/>
      <c r="E102" s="41">
        <v>198535</v>
      </c>
    </row>
    <row r="103" spans="1:8" x14ac:dyDescent="0.3">
      <c r="A103" s="62" t="s">
        <v>34</v>
      </c>
      <c r="B103" s="63"/>
      <c r="C103" s="63"/>
      <c r="D103" s="64"/>
      <c r="E103" s="45">
        <v>198535</v>
      </c>
    </row>
    <row r="104" spans="1:8" x14ac:dyDescent="0.3">
      <c r="A104" s="58" t="s">
        <v>57</v>
      </c>
      <c r="B104" s="59">
        <v>40</v>
      </c>
      <c r="C104" s="59">
        <v>15</v>
      </c>
      <c r="D104" s="16" t="s">
        <v>36</v>
      </c>
      <c r="E104" s="15">
        <v>2715000</v>
      </c>
    </row>
    <row r="105" spans="1:8" x14ac:dyDescent="0.3">
      <c r="A105" s="58"/>
      <c r="B105" s="59"/>
      <c r="C105" s="59"/>
      <c r="D105" s="65"/>
      <c r="E105" s="6"/>
    </row>
    <row r="106" spans="1:8" ht="15.75" x14ac:dyDescent="0.3">
      <c r="A106" s="66" t="s">
        <v>58</v>
      </c>
      <c r="B106" s="59"/>
      <c r="C106" s="59"/>
      <c r="D106" s="65"/>
      <c r="E106" s="67">
        <v>56163995</v>
      </c>
      <c r="G106" s="82"/>
    </row>
    <row r="107" spans="1:8" x14ac:dyDescent="0.3">
      <c r="A107" s="58" t="s">
        <v>56</v>
      </c>
      <c r="B107" s="59">
        <v>41</v>
      </c>
      <c r="C107" s="59">
        <v>45</v>
      </c>
      <c r="D107" s="65"/>
      <c r="E107" s="41">
        <v>19098781</v>
      </c>
    </row>
    <row r="108" spans="1:8" x14ac:dyDescent="0.3">
      <c r="A108" s="62" t="s">
        <v>34</v>
      </c>
      <c r="B108" s="59"/>
      <c r="C108" s="59"/>
      <c r="D108" s="65"/>
      <c r="E108" s="45">
        <v>19098781</v>
      </c>
    </row>
    <row r="109" spans="1:8" x14ac:dyDescent="0.3">
      <c r="A109" s="58" t="s">
        <v>59</v>
      </c>
      <c r="B109" s="84"/>
      <c r="C109" s="84"/>
      <c r="D109" s="60"/>
      <c r="E109" s="41">
        <v>37065214</v>
      </c>
      <c r="G109" s="82"/>
    </row>
    <row r="110" spans="1:8" x14ac:dyDescent="0.3">
      <c r="A110" s="62" t="s">
        <v>46</v>
      </c>
      <c r="B110" s="59">
        <v>41</v>
      </c>
      <c r="C110" s="59">
        <v>45</v>
      </c>
      <c r="D110" s="3" t="s">
        <v>60</v>
      </c>
      <c r="E110" s="45">
        <v>6720000</v>
      </c>
      <c r="G110" s="82"/>
    </row>
    <row r="111" spans="1:8" x14ac:dyDescent="0.3">
      <c r="A111" s="62" t="s">
        <v>34</v>
      </c>
      <c r="B111" s="59">
        <v>41</v>
      </c>
      <c r="C111" s="59">
        <v>45</v>
      </c>
      <c r="D111" s="3" t="s">
        <v>36</v>
      </c>
      <c r="E111" s="45">
        <v>1165214</v>
      </c>
      <c r="G111" s="82"/>
    </row>
    <row r="112" spans="1:8" x14ac:dyDescent="0.3">
      <c r="A112" s="62" t="s">
        <v>49</v>
      </c>
      <c r="B112" s="59">
        <v>41</v>
      </c>
      <c r="C112" s="59">
        <v>45</v>
      </c>
      <c r="D112" s="3" t="s">
        <v>61</v>
      </c>
      <c r="E112" s="45">
        <v>29180000</v>
      </c>
    </row>
    <row r="113" spans="1:5" x14ac:dyDescent="0.3">
      <c r="A113" s="58"/>
      <c r="B113" s="59"/>
      <c r="C113" s="59"/>
      <c r="D113" s="16"/>
      <c r="E113" s="6"/>
    </row>
    <row r="114" spans="1:5" x14ac:dyDescent="0.3">
      <c r="A114" s="66" t="s">
        <v>62</v>
      </c>
      <c r="B114" s="59">
        <v>43</v>
      </c>
      <c r="C114" s="59">
        <v>45</v>
      </c>
      <c r="D114" s="26" t="s">
        <v>63</v>
      </c>
      <c r="E114" s="41">
        <v>875000</v>
      </c>
    </row>
    <row r="115" spans="1:5" x14ac:dyDescent="0.3">
      <c r="A115" s="62" t="s">
        <v>47</v>
      </c>
      <c r="B115" s="59"/>
      <c r="C115" s="59"/>
      <c r="D115" s="65"/>
      <c r="E115" s="45">
        <v>875000</v>
      </c>
    </row>
    <row r="116" spans="1:5" x14ac:dyDescent="0.3">
      <c r="A116" s="14"/>
      <c r="B116" s="3"/>
      <c r="C116" s="3"/>
      <c r="D116" s="54"/>
      <c r="E116" s="49"/>
    </row>
    <row r="117" spans="1:5" x14ac:dyDescent="0.3">
      <c r="A117" s="35" t="s">
        <v>64</v>
      </c>
      <c r="B117" s="3">
        <v>60</v>
      </c>
      <c r="C117" s="40">
        <v>610</v>
      </c>
      <c r="D117" s="54"/>
      <c r="E117" s="41">
        <v>9351</v>
      </c>
    </row>
    <row r="118" spans="1:5" x14ac:dyDescent="0.3">
      <c r="A118" s="42" t="s">
        <v>31</v>
      </c>
      <c r="B118" s="3"/>
      <c r="C118" s="3"/>
      <c r="D118" s="54"/>
      <c r="E118" s="44">
        <v>3401</v>
      </c>
    </row>
    <row r="119" spans="1:5" x14ac:dyDescent="0.3">
      <c r="A119" s="42" t="s">
        <v>34</v>
      </c>
      <c r="B119" s="3"/>
      <c r="C119" s="3"/>
      <c r="D119" s="54"/>
      <c r="E119" s="45">
        <v>5950</v>
      </c>
    </row>
    <row r="120" spans="1:5" x14ac:dyDescent="0.3">
      <c r="A120" s="48"/>
      <c r="B120" s="3"/>
      <c r="C120" s="3"/>
      <c r="D120" s="54"/>
      <c r="E120" s="49"/>
    </row>
    <row r="121" spans="1:5" ht="15.75" x14ac:dyDescent="0.3">
      <c r="A121" s="35" t="s">
        <v>24</v>
      </c>
      <c r="B121" s="69"/>
      <c r="C121" s="69"/>
      <c r="D121" s="68"/>
      <c r="E121" s="70">
        <v>3763265</v>
      </c>
    </row>
    <row r="122" spans="1:5" x14ac:dyDescent="0.3">
      <c r="A122" s="2" t="s">
        <v>24</v>
      </c>
      <c r="B122" s="3">
        <v>10</v>
      </c>
      <c r="C122" s="3">
        <v>601</v>
      </c>
      <c r="D122" s="69"/>
      <c r="E122" s="45">
        <v>2653575</v>
      </c>
    </row>
    <row r="123" spans="1:5" x14ac:dyDescent="0.3">
      <c r="A123" s="2" t="s">
        <v>65</v>
      </c>
      <c r="B123" s="3">
        <v>10</v>
      </c>
      <c r="C123" s="3">
        <v>601</v>
      </c>
      <c r="D123" s="3" t="s">
        <v>53</v>
      </c>
      <c r="E123" s="45">
        <v>194896</v>
      </c>
    </row>
    <row r="124" spans="1:5" x14ac:dyDescent="0.3">
      <c r="A124" s="2" t="s">
        <v>55</v>
      </c>
      <c r="B124" s="3">
        <v>40</v>
      </c>
      <c r="C124" s="3">
        <v>601</v>
      </c>
      <c r="D124" s="40"/>
      <c r="E124" s="45">
        <v>879594</v>
      </c>
    </row>
    <row r="125" spans="1:5" x14ac:dyDescent="0.3">
      <c r="A125" s="2" t="s">
        <v>55</v>
      </c>
      <c r="B125" s="3">
        <v>40</v>
      </c>
      <c r="C125" s="3">
        <v>601002</v>
      </c>
      <c r="D125" s="40" t="s">
        <v>36</v>
      </c>
      <c r="E125" s="45">
        <v>35200</v>
      </c>
    </row>
    <row r="126" spans="1:5" x14ac:dyDescent="0.3">
      <c r="A126" s="7"/>
      <c r="B126" s="19"/>
      <c r="C126" s="19"/>
      <c r="D126" s="7"/>
      <c r="E126" s="7"/>
    </row>
    <row r="128" spans="1:5" s="77" customFormat="1" ht="18.350000000000001" x14ac:dyDescent="0.35">
      <c r="A128" s="73" t="s">
        <v>66</v>
      </c>
      <c r="B128" s="74"/>
      <c r="C128" s="74"/>
      <c r="D128" s="75"/>
      <c r="E128" s="76">
        <v>642973</v>
      </c>
    </row>
    <row r="129" spans="1:5" ht="17.05" x14ac:dyDescent="0.3">
      <c r="A129" s="18" t="s">
        <v>9</v>
      </c>
      <c r="B129" s="19"/>
      <c r="C129" s="19"/>
      <c r="D129" s="7"/>
      <c r="E129" s="20">
        <v>642973</v>
      </c>
    </row>
    <row r="130" spans="1:5" ht="15.75" x14ac:dyDescent="0.3">
      <c r="A130" s="23" t="s">
        <v>14</v>
      </c>
      <c r="B130" s="19"/>
      <c r="C130" s="19"/>
      <c r="D130" s="7"/>
      <c r="E130" s="24">
        <v>624729</v>
      </c>
    </row>
    <row r="131" spans="1:5" ht="15.75" x14ac:dyDescent="0.3">
      <c r="A131" s="21" t="s">
        <v>24</v>
      </c>
      <c r="B131" s="19"/>
      <c r="C131" s="19"/>
      <c r="D131" s="7"/>
      <c r="E131" s="22">
        <v>18244</v>
      </c>
    </row>
    <row r="132" spans="1:5" x14ac:dyDescent="0.3">
      <c r="A132" s="7"/>
      <c r="B132" s="19"/>
      <c r="C132" s="19"/>
      <c r="D132" s="7"/>
      <c r="E132" s="7"/>
    </row>
    <row r="133" spans="1:5" x14ac:dyDescent="0.3">
      <c r="A133" s="25" t="s">
        <v>44</v>
      </c>
      <c r="B133" s="26"/>
      <c r="C133" s="26"/>
      <c r="D133" s="27"/>
      <c r="E133" s="28">
        <v>550566</v>
      </c>
    </row>
    <row r="134" spans="1:5" x14ac:dyDescent="0.3">
      <c r="A134" s="29" t="s">
        <v>67</v>
      </c>
      <c r="B134" s="19">
        <v>10</v>
      </c>
      <c r="C134" s="19">
        <v>50</v>
      </c>
      <c r="D134" s="19" t="s">
        <v>68</v>
      </c>
      <c r="E134" s="30">
        <v>550566</v>
      </c>
    </row>
    <row r="135" spans="1:5" x14ac:dyDescent="0.3">
      <c r="A135" s="7"/>
      <c r="B135" s="19"/>
      <c r="C135" s="19"/>
      <c r="D135" s="7"/>
      <c r="E135" s="7"/>
    </row>
    <row r="136" spans="1:5" x14ac:dyDescent="0.3">
      <c r="A136" s="25" t="s">
        <v>50</v>
      </c>
      <c r="B136" s="26"/>
      <c r="C136" s="26"/>
      <c r="D136" s="27"/>
      <c r="E136" s="28">
        <v>74163</v>
      </c>
    </row>
    <row r="137" spans="1:5" x14ac:dyDescent="0.3">
      <c r="A137" s="29" t="s">
        <v>69</v>
      </c>
      <c r="B137" s="19">
        <v>20</v>
      </c>
      <c r="C137" s="19">
        <v>55</v>
      </c>
      <c r="D137" s="19"/>
      <c r="E137" s="30">
        <v>74163</v>
      </c>
    </row>
    <row r="138" spans="1:5" x14ac:dyDescent="0.3">
      <c r="A138" s="7"/>
      <c r="B138" s="19"/>
      <c r="C138" s="19"/>
      <c r="D138" s="7"/>
      <c r="E138" s="7"/>
    </row>
    <row r="139" spans="1:5" x14ac:dyDescent="0.3">
      <c r="A139" s="25" t="s">
        <v>24</v>
      </c>
      <c r="B139" s="19">
        <v>10</v>
      </c>
      <c r="C139" s="19">
        <v>601</v>
      </c>
      <c r="D139" s="31"/>
      <c r="E139" s="28">
        <v>18244</v>
      </c>
    </row>
    <row r="142" spans="1:5" s="77" customFormat="1" ht="18.350000000000001" x14ac:dyDescent="0.35">
      <c r="A142" s="73" t="s">
        <v>70</v>
      </c>
      <c r="B142" s="74"/>
      <c r="C142" s="74"/>
      <c r="D142" s="75"/>
      <c r="E142" s="76">
        <v>1519201</v>
      </c>
    </row>
    <row r="143" spans="1:5" ht="17.05" x14ac:dyDescent="0.3">
      <c r="A143" s="18" t="s">
        <v>9</v>
      </c>
      <c r="B143" s="19"/>
      <c r="C143" s="19"/>
      <c r="D143" s="7"/>
      <c r="E143" s="20">
        <v>1448027</v>
      </c>
    </row>
    <row r="144" spans="1:5" ht="15.75" x14ac:dyDescent="0.3">
      <c r="A144" s="23" t="s">
        <v>11</v>
      </c>
      <c r="B144" s="19"/>
      <c r="C144" s="19"/>
      <c r="D144" s="7"/>
      <c r="E144" s="24">
        <v>1157800</v>
      </c>
    </row>
    <row r="145" spans="1:5" ht="15.75" x14ac:dyDescent="0.3">
      <c r="A145" s="21" t="s">
        <v>24</v>
      </c>
      <c r="B145" s="26"/>
      <c r="C145" s="26"/>
      <c r="D145" s="27"/>
      <c r="E145" s="22">
        <v>290227</v>
      </c>
    </row>
    <row r="146" spans="1:5" ht="17.05" x14ac:dyDescent="0.3">
      <c r="A146" s="18" t="s">
        <v>25</v>
      </c>
      <c r="B146" s="26"/>
      <c r="C146" s="26"/>
      <c r="D146" s="27"/>
      <c r="E146" s="20">
        <v>71174</v>
      </c>
    </row>
    <row r="147" spans="1:5" x14ac:dyDescent="0.3">
      <c r="A147" s="29" t="s">
        <v>26</v>
      </c>
      <c r="B147" s="19"/>
      <c r="C147" s="19"/>
      <c r="D147" s="7"/>
      <c r="E147" s="30">
        <v>12884</v>
      </c>
    </row>
    <row r="148" spans="1:5" ht="15.75" x14ac:dyDescent="0.3">
      <c r="A148" s="23"/>
      <c r="B148" s="19"/>
      <c r="C148" s="19"/>
      <c r="D148" s="7"/>
      <c r="E148" s="7"/>
    </row>
    <row r="149" spans="1:5" x14ac:dyDescent="0.3">
      <c r="A149" s="25" t="s">
        <v>44</v>
      </c>
      <c r="B149" s="19">
        <v>20</v>
      </c>
      <c r="C149" s="19">
        <v>50</v>
      </c>
      <c r="D149" s="27"/>
      <c r="E149" s="28">
        <v>142000</v>
      </c>
    </row>
    <row r="150" spans="1:5" x14ac:dyDescent="0.3">
      <c r="A150" s="7"/>
      <c r="B150" s="19"/>
      <c r="C150" s="19"/>
      <c r="D150" s="7"/>
      <c r="E150" s="7"/>
    </row>
    <row r="151" spans="1:5" x14ac:dyDescent="0.3">
      <c r="A151" s="25" t="s">
        <v>50</v>
      </c>
      <c r="B151" s="26"/>
      <c r="C151" s="26"/>
      <c r="D151" s="27"/>
      <c r="E151" s="28">
        <v>1015800</v>
      </c>
    </row>
    <row r="152" spans="1:5" x14ac:dyDescent="0.3">
      <c r="A152" s="29" t="s">
        <v>69</v>
      </c>
      <c r="B152" s="19">
        <v>20</v>
      </c>
      <c r="C152" s="19">
        <v>55</v>
      </c>
      <c r="D152" s="19"/>
      <c r="E152" s="30">
        <v>1015800</v>
      </c>
    </row>
    <row r="153" spans="1:5" x14ac:dyDescent="0.3">
      <c r="A153" s="7"/>
      <c r="B153" s="19"/>
      <c r="C153" s="19"/>
      <c r="D153" s="7"/>
      <c r="E153" s="7"/>
    </row>
    <row r="154" spans="1:5" x14ac:dyDescent="0.3">
      <c r="A154" s="25" t="s">
        <v>24</v>
      </c>
      <c r="B154" s="19"/>
      <c r="C154" s="19"/>
      <c r="D154" s="31"/>
      <c r="E154" s="28">
        <v>290227</v>
      </c>
    </row>
    <row r="155" spans="1:5" x14ac:dyDescent="0.3">
      <c r="A155" s="32" t="s">
        <v>71</v>
      </c>
      <c r="B155" s="19">
        <v>10</v>
      </c>
      <c r="C155" s="19">
        <v>601</v>
      </c>
      <c r="D155" s="31"/>
      <c r="E155" s="30">
        <v>290227</v>
      </c>
    </row>
    <row r="156" spans="1:5" x14ac:dyDescent="0.3">
      <c r="A156" s="7"/>
      <c r="B156" s="19"/>
      <c r="C156" s="19"/>
      <c r="D156" s="7"/>
      <c r="E156" s="7"/>
    </row>
    <row r="157" spans="1:5" x14ac:dyDescent="0.3">
      <c r="A157" s="25" t="s">
        <v>72</v>
      </c>
      <c r="B157" s="26"/>
      <c r="C157" s="26"/>
      <c r="D157" s="27"/>
      <c r="E157" s="28">
        <v>71174</v>
      </c>
    </row>
    <row r="158" spans="1:5" x14ac:dyDescent="0.3">
      <c r="A158" s="29" t="s">
        <v>72</v>
      </c>
      <c r="B158" s="19">
        <v>20</v>
      </c>
      <c r="C158" s="19">
        <v>15</v>
      </c>
      <c r="D158" s="19" t="s">
        <v>73</v>
      </c>
      <c r="E158" s="30">
        <v>58290</v>
      </c>
    </row>
    <row r="159" spans="1:5" x14ac:dyDescent="0.3">
      <c r="A159" s="32" t="s">
        <v>74</v>
      </c>
      <c r="B159" s="19">
        <v>10</v>
      </c>
      <c r="C159" s="19">
        <v>601002</v>
      </c>
      <c r="D159" s="19"/>
      <c r="E159" s="30">
        <v>12884</v>
      </c>
    </row>
  </sheetData>
  <mergeCells count="1">
    <mergeCell ref="B109:C10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1A86EA2495854796F0D23C3EC2220B" ma:contentTypeVersion="12" ma:contentTypeDescription="Loo uus dokument" ma:contentTypeScope="" ma:versionID="da9568beb1dda2aa0ed1ea4103d3e056">
  <xsd:schema xmlns:xsd="http://www.w3.org/2001/XMLSchema" xmlns:xs="http://www.w3.org/2001/XMLSchema" xmlns:p="http://schemas.microsoft.com/office/2006/metadata/properties" xmlns:ns2="548510c3-10e4-40d2-9e57-4ea0b9082f62" xmlns:ns3="194cedfd-18b6-416b-a27a-1daa6530c4f3" targetNamespace="http://schemas.microsoft.com/office/2006/metadata/properties" ma:root="true" ma:fieldsID="da52c1e03e3dfc06124706067db094e8" ns2:_="" ns3:_="">
    <xsd:import namespace="548510c3-10e4-40d2-9e57-4ea0b9082f62"/>
    <xsd:import namespace="194cedfd-18b6-416b-a27a-1daa6530c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510c3-10e4-40d2-9e57-4ea0b9082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cedfd-18b6-416b-a27a-1daa6530c4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5661c9-bf40-49d6-b8cc-e74f9c34b825}" ma:internalName="TaxCatchAll" ma:showField="CatchAllData" ma:web="194cedfd-18b6-416b-a27a-1daa6530c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4cedfd-18b6-416b-a27a-1daa6530c4f3" xsi:nil="true"/>
    <lcf76f155ced4ddcb4097134ff3c332f xmlns="548510c3-10e4-40d2-9e57-4ea0b9082f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269C11-EA85-4959-BD41-40FF96ED0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1B2D6F-D8A7-4C08-8934-71291C2A46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8510c3-10e4-40d2-9e57-4ea0b9082f62"/>
    <ds:schemaRef ds:uri="194cedfd-18b6-416b-a27a-1daa6530c4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B2F9C8-958A-407F-811D-5763760470DF}">
  <ds:schemaRefs>
    <ds:schemaRef ds:uri="http://schemas.microsoft.com/office/2006/metadata/properties"/>
    <ds:schemaRef ds:uri="http://schemas.microsoft.com/office/infopath/2007/PartnerControls"/>
    <ds:schemaRef ds:uri="194cedfd-18b6-416b-a27a-1daa6530c4f3"/>
    <ds:schemaRef ds:uri="548510c3-10e4-40d2-9e57-4ea0b9082f6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1.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Rentik - JUSTDIGI</dc:creator>
  <cp:keywords/>
  <dc:description/>
  <cp:lastModifiedBy>Helena Rentik - JUSTDIGI</cp:lastModifiedBy>
  <cp:revision/>
  <dcterms:created xsi:type="dcterms:W3CDTF">2024-12-23T05:46:41Z</dcterms:created>
  <dcterms:modified xsi:type="dcterms:W3CDTF">2025-01-09T13:17:31Z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2024-12-23T06:05:00Z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03340302-37e4-44d7-a0cb-38ee5755dba5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0x010100FF1A86EA2495854796F0D23C3EC2220B</vt:lpwstr>
  </property>
  <property fmtid="{D5CDD505-2E9C-101B-9397-08002B2CF9AE}" pid="10" name="MediaServiceImageTags">
    <vt:lpwstr/>
  </property>
</Properties>
</file>